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Лист1" sheetId="1" state="hidden" r:id="rId1"/>
    <sheet name="Лист2" sheetId="2" r:id="rId2"/>
  </sheets>
  <calcPr calcId="152511" refMode="R1C1"/>
</workbook>
</file>

<file path=xl/calcChain.xml><?xml version="1.0" encoding="utf-8"?>
<calcChain xmlns="http://schemas.openxmlformats.org/spreadsheetml/2006/main">
  <c r="B31" i="2" l="1"/>
  <c r="E30" i="2"/>
  <c r="C31" i="2"/>
  <c r="F29" i="2"/>
  <c r="E29" i="2"/>
  <c r="F28" i="2"/>
  <c r="E28" i="2"/>
  <c r="F27" i="2"/>
  <c r="E27" i="2"/>
  <c r="F26" i="2"/>
  <c r="E26" i="2"/>
  <c r="F25" i="2"/>
  <c r="E25" i="2"/>
  <c r="F24" i="2"/>
  <c r="E24" i="2"/>
  <c r="D31" i="2" l="1"/>
  <c r="F31" i="2"/>
  <c r="E31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29" i="1"/>
  <c r="G49" i="1"/>
  <c r="D49" i="1"/>
  <c r="L30" i="1"/>
  <c r="L29" i="1"/>
  <c r="L28" i="1"/>
  <c r="L32" i="1" s="1"/>
  <c r="F49" i="1"/>
  <c r="J49" i="1" s="1"/>
  <c r="E49" i="1"/>
  <c r="I49" i="1" s="1"/>
  <c r="E23" i="1"/>
  <c r="E51" i="1" s="1"/>
  <c r="E52" i="1" s="1"/>
  <c r="G23" i="1"/>
  <c r="H23" i="1"/>
  <c r="F21" i="1"/>
  <c r="D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  <c r="H51" i="1" l="1"/>
  <c r="L34" i="1"/>
  <c r="L36" i="1" s="1"/>
  <c r="L40" i="1" s="1"/>
  <c r="G31" i="2"/>
  <c r="H31" i="2" s="1"/>
  <c r="H34" i="2" s="1"/>
  <c r="J23" i="1"/>
  <c r="K23" i="1"/>
  <c r="L23" i="1"/>
  <c r="M23" i="1"/>
  <c r="J14" i="1"/>
  <c r="J4" i="1"/>
  <c r="I23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21" i="1"/>
  <c r="J22" i="1"/>
  <c r="J3" i="1"/>
  <c r="N23" i="1" l="1"/>
  <c r="E25" i="1"/>
  <c r="F23" i="1"/>
  <c r="F25" i="1" s="1"/>
</calcChain>
</file>

<file path=xl/sharedStrings.xml><?xml version="1.0" encoding="utf-8"?>
<sst xmlns="http://schemas.openxmlformats.org/spreadsheetml/2006/main" count="106" uniqueCount="51">
  <si>
    <t>Количество детей</t>
  </si>
  <si>
    <t>Сумма</t>
  </si>
  <si>
    <t>Ахвахский</t>
  </si>
  <si>
    <t>Кизилюртовский</t>
  </si>
  <si>
    <t>Чародинский</t>
  </si>
  <si>
    <t>Магарамкентский</t>
  </si>
  <si>
    <t>Ботлихский</t>
  </si>
  <si>
    <t>Докузпаринский</t>
  </si>
  <si>
    <t xml:space="preserve">Казбековский </t>
  </si>
  <si>
    <t>Буйнакский</t>
  </si>
  <si>
    <t xml:space="preserve">Ногайский </t>
  </si>
  <si>
    <t xml:space="preserve">Акушинский </t>
  </si>
  <si>
    <t>Кумторкалинский</t>
  </si>
  <si>
    <t>ИТОГО</t>
  </si>
  <si>
    <t>Пришкольные ДОЛ (получили разрешение) 21год на 1 смена (доплата)</t>
  </si>
  <si>
    <t>Количество лагерей</t>
  </si>
  <si>
    <t>Махачкала</t>
  </si>
  <si>
    <t>Каспийск</t>
  </si>
  <si>
    <t>Кизляр</t>
  </si>
  <si>
    <t>Дербент</t>
  </si>
  <si>
    <t>Рутульский</t>
  </si>
  <si>
    <t xml:space="preserve">Цумадинский </t>
  </si>
  <si>
    <t>ГБОУ РД РЦО</t>
  </si>
  <si>
    <t>Ахты</t>
  </si>
  <si>
    <t>первоначальные суммы</t>
  </si>
  <si>
    <t>г. Буйнакск</t>
  </si>
  <si>
    <t xml:space="preserve">1 смена </t>
  </si>
  <si>
    <t>2 смена</t>
  </si>
  <si>
    <t>Сергокалинский</t>
  </si>
  <si>
    <t>доп согл.</t>
  </si>
  <si>
    <t>соглашения</t>
  </si>
  <si>
    <t>итого соглашения</t>
  </si>
  <si>
    <t xml:space="preserve">3 смена </t>
  </si>
  <si>
    <t>кол-во детей 3смены</t>
  </si>
  <si>
    <t>3 смены с учетом РЦО</t>
  </si>
  <si>
    <t>1 смена</t>
  </si>
  <si>
    <t>заключенные согл-я</t>
  </si>
  <si>
    <t>стоимость 1 смена</t>
  </si>
  <si>
    <t>стоимость 2 смена</t>
  </si>
  <si>
    <t>стоимость 3 смена</t>
  </si>
  <si>
    <t>зак-ные соглашения</t>
  </si>
  <si>
    <t xml:space="preserve"> </t>
  </si>
  <si>
    <t>Дахадаевский</t>
  </si>
  <si>
    <t xml:space="preserve">Избербаш </t>
  </si>
  <si>
    <t xml:space="preserve">Кизлярский </t>
  </si>
  <si>
    <t xml:space="preserve">Буйнакск </t>
  </si>
  <si>
    <t>Хасавюртовский</t>
  </si>
  <si>
    <t>Кизилюрт</t>
  </si>
  <si>
    <t xml:space="preserve">Гунибский </t>
  </si>
  <si>
    <t>С.Стальский</t>
  </si>
  <si>
    <t>Распределение бюджетных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</si>
</sst>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theme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4" fillId="0" borderId="0" xfId="0" applyFont="1"/>
    <xf numFmtId="0" fontId="4" fillId="3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3" borderId="1" xfId="0" applyFont="1" applyFill="1" applyBorder="1"/>
    <xf numFmtId="41" fontId="0" fillId="0" borderId="0" xfId="0" applyNumberFormat="1"/>
    <xf numFmtId="0" fontId="4" fillId="0" borderId="7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top"/>
    </xf>
    <xf numFmtId="41" fontId="5" fillId="0" borderId="1" xfId="0" applyNumberFormat="1" applyFont="1" applyBorder="1" applyAlignment="1">
      <alignment horizontal="center"/>
    </xf>
    <xf numFmtId="41" fontId="0" fillId="0" borderId="1" xfId="0" applyNumberFormat="1" applyFont="1" applyBorder="1"/>
    <xf numFmtId="41" fontId="7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/>
    <xf numFmtId="41" fontId="8" fillId="0" borderId="1" xfId="0" applyNumberFormat="1" applyFont="1" applyBorder="1" applyAlignment="1">
      <alignment horizontal="center" vertical="top"/>
    </xf>
    <xf numFmtId="41" fontId="9" fillId="0" borderId="1" xfId="0" applyNumberFormat="1" applyFont="1" applyBorder="1" applyAlignment="1">
      <alignment horizontal="center" vertical="top"/>
    </xf>
    <xf numFmtId="41" fontId="10" fillId="0" borderId="1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 vertical="top" wrapText="1"/>
    </xf>
    <xf numFmtId="41" fontId="9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/>
    <xf numFmtId="41" fontId="10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top"/>
    </xf>
    <xf numFmtId="41" fontId="5" fillId="0" borderId="1" xfId="0" applyNumberFormat="1" applyFont="1" applyBorder="1"/>
    <xf numFmtId="41" fontId="0" fillId="0" borderId="1" xfId="0" applyNumberFormat="1" applyBorder="1"/>
    <xf numFmtId="41" fontId="11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/>
    <xf numFmtId="41" fontId="13" fillId="0" borderId="1" xfId="0" applyNumberFormat="1" applyFont="1" applyBorder="1" applyAlignment="1">
      <alignment horizontal="center" vertical="top"/>
    </xf>
    <xf numFmtId="41" fontId="11" fillId="0" borderId="1" xfId="0" applyNumberFormat="1" applyFont="1" applyFill="1" applyBorder="1" applyAlignment="1">
      <alignment horizontal="center"/>
    </xf>
    <xf numFmtId="41" fontId="13" fillId="0" borderId="1" xfId="0" applyNumberFormat="1" applyFont="1" applyBorder="1" applyAlignment="1">
      <alignment horizontal="center" vertical="top" wrapText="1"/>
    </xf>
    <xf numFmtId="41" fontId="12" fillId="0" borderId="1" xfId="0" applyNumberFormat="1" applyFont="1" applyBorder="1" applyAlignment="1">
      <alignment horizontal="center" vertical="top"/>
    </xf>
    <xf numFmtId="41" fontId="11" fillId="0" borderId="1" xfId="0" applyNumberFormat="1" applyFont="1" applyBorder="1" applyAlignment="1">
      <alignment horizontal="center"/>
    </xf>
    <xf numFmtId="41" fontId="12" fillId="0" borderId="1" xfId="0" applyNumberFormat="1" applyFont="1" applyBorder="1" applyAlignment="1">
      <alignment horizontal="center"/>
    </xf>
    <xf numFmtId="41" fontId="11" fillId="2" borderId="1" xfId="0" applyNumberFormat="1" applyFont="1" applyFill="1" applyBorder="1" applyAlignment="1">
      <alignment horizontal="center" vertical="top"/>
    </xf>
    <xf numFmtId="41" fontId="7" fillId="4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right" vertical="top"/>
    </xf>
    <xf numFmtId="41" fontId="9" fillId="0" borderId="1" xfId="0" applyNumberFormat="1" applyFont="1" applyBorder="1" applyAlignment="1">
      <alignment horizontal="right" vertical="top"/>
    </xf>
    <xf numFmtId="41" fontId="11" fillId="0" borderId="1" xfId="0" applyNumberFormat="1" applyFont="1" applyBorder="1" applyAlignment="1">
      <alignment horizontal="right" vertical="top"/>
    </xf>
    <xf numFmtId="41" fontId="11" fillId="2" borderId="1" xfId="0" applyNumberFormat="1" applyFont="1" applyFill="1" applyBorder="1" applyAlignment="1">
      <alignment horizontal="right" vertical="top"/>
    </xf>
    <xf numFmtId="41" fontId="9" fillId="0" borderId="1" xfId="0" applyNumberFormat="1" applyFont="1" applyBorder="1" applyAlignment="1">
      <alignment horizontal="right" vertical="top" wrapText="1"/>
    </xf>
    <xf numFmtId="41" fontId="7" fillId="4" borderId="1" xfId="0" applyNumberFormat="1" applyFont="1" applyFill="1" applyBorder="1" applyAlignment="1">
      <alignment horizontal="right" vertical="top"/>
    </xf>
    <xf numFmtId="41" fontId="9" fillId="4" borderId="1" xfId="0" applyNumberFormat="1" applyFont="1" applyFill="1" applyBorder="1" applyAlignment="1">
      <alignment horizontal="right" vertical="top"/>
    </xf>
    <xf numFmtId="43" fontId="7" fillId="0" borderId="4" xfId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 wrapText="1"/>
    </xf>
    <xf numFmtId="43" fontId="12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center" wrapText="1"/>
    </xf>
    <xf numFmtId="43" fontId="16" fillId="0" borderId="0" xfId="1" applyFont="1"/>
    <xf numFmtId="43" fontId="0" fillId="0" borderId="0" xfId="0" applyNumberFormat="1"/>
    <xf numFmtId="43" fontId="15" fillId="0" borderId="0" xfId="0" applyNumberFormat="1" applyFont="1"/>
    <xf numFmtId="43" fontId="18" fillId="0" borderId="0" xfId="0" applyNumberFormat="1" applyFont="1"/>
    <xf numFmtId="43" fontId="18" fillId="0" borderId="0" xfId="1" applyFont="1"/>
    <xf numFmtId="0" fontId="17" fillId="0" borderId="1" xfId="0" applyFont="1" applyBorder="1"/>
    <xf numFmtId="43" fontId="17" fillId="0" borderId="1" xfId="0" applyNumberFormat="1" applyFont="1" applyBorder="1"/>
    <xf numFmtId="43" fontId="17" fillId="0" borderId="1" xfId="1" applyFont="1" applyBorder="1"/>
    <xf numFmtId="41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41" fontId="7" fillId="3" borderId="1" xfId="0" applyNumberFormat="1" applyFont="1" applyFill="1" applyBorder="1" applyAlignment="1">
      <alignment horizontal="center" vertical="top"/>
    </xf>
    <xf numFmtId="0" fontId="0" fillId="5" borderId="0" xfId="0" applyFill="1"/>
    <xf numFmtId="41" fontId="0" fillId="0" borderId="0" xfId="0" applyNumberFormat="1" applyBorder="1" applyAlignment="1">
      <alignment horizontal="left"/>
    </xf>
    <xf numFmtId="41" fontId="19" fillId="3" borderId="1" xfId="0" applyNumberFormat="1" applyFont="1" applyFill="1" applyBorder="1" applyAlignment="1">
      <alignment horizontal="center" vertical="top"/>
    </xf>
    <xf numFmtId="41" fontId="20" fillId="3" borderId="1" xfId="0" applyNumberFormat="1" applyFont="1" applyFill="1" applyBorder="1" applyAlignment="1">
      <alignment horizontal="center" vertical="top"/>
    </xf>
    <xf numFmtId="0" fontId="0" fillId="0" borderId="0" xfId="0" applyBorder="1"/>
    <xf numFmtId="43" fontId="0" fillId="0" borderId="0" xfId="0" applyNumberFormat="1" applyBorder="1"/>
    <xf numFmtId="43" fontId="0" fillId="0" borderId="0" xfId="1" applyFont="1"/>
    <xf numFmtId="0" fontId="0" fillId="0" borderId="8" xfId="0" applyBorder="1"/>
    <xf numFmtId="43" fontId="17" fillId="0" borderId="8" xfId="1" applyFont="1" applyBorder="1"/>
    <xf numFmtId="0" fontId="0" fillId="5" borderId="0" xfId="0" applyFill="1" applyBorder="1"/>
    <xf numFmtId="41" fontId="9" fillId="3" borderId="1" xfId="0" applyNumberFormat="1" applyFont="1" applyFill="1" applyBorder="1" applyAlignment="1">
      <alignment horizontal="center" vertical="top"/>
    </xf>
    <xf numFmtId="41" fontId="9" fillId="3" borderId="1" xfId="0" applyNumberFormat="1" applyFont="1" applyFill="1" applyBorder="1" applyAlignment="1">
      <alignment horizontal="center" vertical="top" wrapText="1"/>
    </xf>
    <xf numFmtId="41" fontId="11" fillId="3" borderId="1" xfId="0" applyNumberFormat="1" applyFont="1" applyFill="1" applyBorder="1" applyAlignment="1">
      <alignment horizontal="center" vertical="top"/>
    </xf>
    <xf numFmtId="41" fontId="11" fillId="3" borderId="1" xfId="0" applyNumberFormat="1" applyFont="1" applyFill="1" applyBorder="1" applyAlignment="1">
      <alignment horizontal="center" vertical="top" wrapText="1"/>
    </xf>
    <xf numFmtId="41" fontId="12" fillId="0" borderId="1" xfId="0" applyNumberFormat="1" applyFont="1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8" xfId="0" applyFill="1" applyBorder="1"/>
    <xf numFmtId="41" fontId="7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5050"/>
      <color rgb="FFBAE18F"/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opLeftCell="A16" zoomScale="90" zoomScaleNormal="90" workbookViewId="0">
      <selection activeCell="C28" sqref="C28:K52"/>
    </sheetView>
  </sheetViews>
  <sheetFormatPr defaultRowHeight="15" x14ac:dyDescent="0.25"/>
  <cols>
    <col min="1" max="1" width="6.140625" customWidth="1"/>
    <col min="2" max="2" width="6.42578125" customWidth="1"/>
    <col min="3" max="3" width="25.5703125" customWidth="1"/>
    <col min="4" max="4" width="14.5703125" customWidth="1"/>
    <col min="5" max="5" width="12.7109375" customWidth="1"/>
    <col min="6" max="6" width="13.28515625" customWidth="1"/>
    <col min="7" max="7" width="22.42578125" customWidth="1"/>
    <col min="8" max="8" width="23.28515625" customWidth="1"/>
    <col min="9" max="10" width="22" customWidth="1"/>
    <col min="11" max="11" width="19" customWidth="1"/>
    <col min="12" max="12" width="21" customWidth="1"/>
    <col min="13" max="13" width="20.85546875" customWidth="1"/>
    <col min="14" max="14" width="13.85546875" bestFit="1" customWidth="1"/>
  </cols>
  <sheetData>
    <row r="1" spans="2:16" s="2" customFormat="1" ht="19.899999999999999" customHeight="1" x14ac:dyDescent="0.25">
      <c r="B1" s="8"/>
      <c r="C1" s="106" t="s">
        <v>14</v>
      </c>
      <c r="D1" s="107"/>
      <c r="E1" s="107"/>
      <c r="F1" s="107"/>
      <c r="G1" s="7"/>
      <c r="H1" s="7"/>
      <c r="I1" s="7"/>
      <c r="J1" s="7"/>
      <c r="K1" s="7"/>
      <c r="O1" s="3"/>
    </row>
    <row r="2" spans="2:16" s="2" customFormat="1" ht="45.75" customHeight="1" x14ac:dyDescent="0.25">
      <c r="B2" s="9"/>
      <c r="C2" s="10"/>
      <c r="D2" s="11" t="s">
        <v>15</v>
      </c>
      <c r="E2" s="11" t="s">
        <v>0</v>
      </c>
      <c r="F2" s="11" t="s">
        <v>1</v>
      </c>
      <c r="G2" s="11"/>
      <c r="H2" s="30" t="s">
        <v>30</v>
      </c>
      <c r="I2" s="30" t="s">
        <v>29</v>
      </c>
      <c r="J2" s="30" t="s">
        <v>31</v>
      </c>
      <c r="K2" s="31" t="s">
        <v>24</v>
      </c>
      <c r="L2" s="32" t="s">
        <v>26</v>
      </c>
      <c r="M2" s="32" t="s">
        <v>27</v>
      </c>
      <c r="N2" s="29"/>
      <c r="O2" s="27"/>
      <c r="P2" s="26"/>
    </row>
    <row r="3" spans="2:16" s="1" customFormat="1" x14ac:dyDescent="0.25">
      <c r="B3" s="12">
        <v>1</v>
      </c>
      <c r="C3" s="16" t="s">
        <v>2</v>
      </c>
      <c r="D3" s="16">
        <v>3</v>
      </c>
      <c r="E3" s="19">
        <v>220</v>
      </c>
      <c r="F3" s="19">
        <f>E3*2520</f>
        <v>554400</v>
      </c>
      <c r="G3" s="67">
        <v>176400</v>
      </c>
      <c r="H3" s="65">
        <v>176400</v>
      </c>
      <c r="I3" s="33">
        <v>378000</v>
      </c>
      <c r="J3" s="33">
        <f>H3+I3</f>
        <v>554400</v>
      </c>
      <c r="K3" s="34">
        <v>176400</v>
      </c>
      <c r="L3" s="35">
        <v>378000</v>
      </c>
      <c r="M3" s="35">
        <v>378000</v>
      </c>
    </row>
    <row r="4" spans="2:16" s="2" customFormat="1" x14ac:dyDescent="0.25">
      <c r="B4" s="6">
        <v>2</v>
      </c>
      <c r="C4" s="5" t="s">
        <v>3</v>
      </c>
      <c r="D4" s="5">
        <v>4</v>
      </c>
      <c r="E4" s="20">
        <v>850</v>
      </c>
      <c r="F4" s="19">
        <f t="shared" ref="F4:F21" si="0">E4*2520</f>
        <v>2142000</v>
      </c>
      <c r="G4" s="67">
        <v>1008000</v>
      </c>
      <c r="H4" s="65">
        <v>1008000</v>
      </c>
      <c r="I4" s="33">
        <v>1638000</v>
      </c>
      <c r="J4" s="33">
        <f>H4+I4</f>
        <v>2646000</v>
      </c>
      <c r="K4" s="36">
        <v>1008000</v>
      </c>
      <c r="L4" s="37">
        <v>1134000</v>
      </c>
      <c r="M4" s="37">
        <v>1638000</v>
      </c>
    </row>
    <row r="5" spans="2:16" s="2" customFormat="1" x14ac:dyDescent="0.25">
      <c r="B5" s="6">
        <v>3</v>
      </c>
      <c r="C5" s="5" t="s">
        <v>4</v>
      </c>
      <c r="D5" s="5">
        <v>2</v>
      </c>
      <c r="E5" s="20">
        <v>150</v>
      </c>
      <c r="F5" s="19">
        <f t="shared" si="0"/>
        <v>378000</v>
      </c>
      <c r="G5" s="67"/>
      <c r="H5" s="59">
        <v>0</v>
      </c>
      <c r="I5" s="33">
        <v>630000</v>
      </c>
      <c r="J5" s="33">
        <f t="shared" ref="J5:J22" si="1">H5+I5</f>
        <v>630000</v>
      </c>
      <c r="K5" s="38"/>
      <c r="L5" s="37">
        <v>378000</v>
      </c>
      <c r="M5" s="37">
        <v>252000</v>
      </c>
    </row>
    <row r="6" spans="2:16" s="2" customFormat="1" x14ac:dyDescent="0.25">
      <c r="B6" s="6">
        <v>4</v>
      </c>
      <c r="C6" s="5" t="s">
        <v>5</v>
      </c>
      <c r="D6" s="5">
        <v>6</v>
      </c>
      <c r="E6" s="21">
        <v>155</v>
      </c>
      <c r="F6" s="19">
        <f t="shared" si="0"/>
        <v>390600</v>
      </c>
      <c r="G6" s="67">
        <v>315000</v>
      </c>
      <c r="H6" s="66">
        <v>315000</v>
      </c>
      <c r="I6" s="39">
        <v>327600</v>
      </c>
      <c r="J6" s="33">
        <f t="shared" si="1"/>
        <v>642600</v>
      </c>
      <c r="K6" s="40">
        <v>315000</v>
      </c>
      <c r="L6" s="37">
        <v>75600</v>
      </c>
      <c r="M6" s="37">
        <v>327600</v>
      </c>
    </row>
    <row r="7" spans="2:16" s="2" customFormat="1" ht="20.25" customHeight="1" x14ac:dyDescent="0.25">
      <c r="B7" s="6">
        <v>5</v>
      </c>
      <c r="C7" s="4" t="s">
        <v>6</v>
      </c>
      <c r="D7" s="4">
        <v>1</v>
      </c>
      <c r="E7" s="22">
        <v>40</v>
      </c>
      <c r="F7" s="19">
        <f t="shared" si="0"/>
        <v>100800</v>
      </c>
      <c r="G7" s="67"/>
      <c r="H7" s="58">
        <v>0</v>
      </c>
      <c r="I7" s="41">
        <v>201600</v>
      </c>
      <c r="J7" s="33">
        <f t="shared" si="1"/>
        <v>201600</v>
      </c>
      <c r="K7" s="42"/>
      <c r="L7" s="37">
        <v>100800</v>
      </c>
      <c r="M7" s="37">
        <v>100800</v>
      </c>
    </row>
    <row r="8" spans="2:16" s="2" customFormat="1" x14ac:dyDescent="0.25">
      <c r="B8" s="6">
        <v>6</v>
      </c>
      <c r="C8" s="17" t="s">
        <v>7</v>
      </c>
      <c r="D8" s="70">
        <v>2</v>
      </c>
      <c r="E8" s="21">
        <v>60</v>
      </c>
      <c r="F8" s="19">
        <f t="shared" si="0"/>
        <v>151200</v>
      </c>
      <c r="G8" s="67"/>
      <c r="H8" s="61">
        <v>151200</v>
      </c>
      <c r="I8" s="39">
        <v>0</v>
      </c>
      <c r="J8" s="33">
        <f t="shared" si="1"/>
        <v>151200</v>
      </c>
      <c r="K8" s="43"/>
      <c r="L8" s="37">
        <v>75600</v>
      </c>
      <c r="M8" s="37">
        <v>75600</v>
      </c>
    </row>
    <row r="9" spans="2:16" x14ac:dyDescent="0.25">
      <c r="B9" s="6">
        <v>7</v>
      </c>
      <c r="C9" s="6" t="s">
        <v>8</v>
      </c>
      <c r="D9" s="6">
        <v>2</v>
      </c>
      <c r="E9" s="21">
        <v>160</v>
      </c>
      <c r="F9" s="19">
        <f t="shared" si="0"/>
        <v>403200</v>
      </c>
      <c r="G9" s="67"/>
      <c r="H9" s="61">
        <v>781200</v>
      </c>
      <c r="I9" s="39">
        <v>0</v>
      </c>
      <c r="J9" s="33">
        <f t="shared" si="1"/>
        <v>781200</v>
      </c>
      <c r="K9" s="44"/>
      <c r="L9" s="37">
        <v>403200</v>
      </c>
      <c r="M9" s="37">
        <v>378000</v>
      </c>
    </row>
    <row r="10" spans="2:16" x14ac:dyDescent="0.25">
      <c r="B10" s="13">
        <v>8</v>
      </c>
      <c r="C10" s="13" t="s">
        <v>9</v>
      </c>
      <c r="D10" s="13">
        <v>2</v>
      </c>
      <c r="E10" s="14">
        <v>100</v>
      </c>
      <c r="F10" s="19">
        <f t="shared" si="0"/>
        <v>252000</v>
      </c>
      <c r="G10" s="67"/>
      <c r="H10" s="60"/>
      <c r="I10" s="45">
        <v>252000</v>
      </c>
      <c r="J10" s="33">
        <f t="shared" si="1"/>
        <v>252000</v>
      </c>
      <c r="K10" s="46"/>
      <c r="L10" s="37">
        <v>252000</v>
      </c>
      <c r="M10" s="47"/>
    </row>
    <row r="11" spans="2:16" x14ac:dyDescent="0.25">
      <c r="B11" s="13">
        <v>9</v>
      </c>
      <c r="C11" s="13" t="s">
        <v>10</v>
      </c>
      <c r="D11" s="13">
        <v>2</v>
      </c>
      <c r="E11" s="14">
        <v>100</v>
      </c>
      <c r="F11" s="19">
        <f t="shared" si="0"/>
        <v>252000</v>
      </c>
      <c r="G11" s="67"/>
      <c r="H11" s="62">
        <v>504000</v>
      </c>
      <c r="I11" s="45">
        <v>0</v>
      </c>
      <c r="J11" s="33">
        <f t="shared" si="1"/>
        <v>504000</v>
      </c>
      <c r="K11" s="46"/>
      <c r="L11" s="37">
        <v>252000</v>
      </c>
      <c r="M11" s="37">
        <v>252000</v>
      </c>
    </row>
    <row r="12" spans="2:16" x14ac:dyDescent="0.25">
      <c r="B12" s="15">
        <v>10</v>
      </c>
      <c r="C12" s="15" t="s">
        <v>11</v>
      </c>
      <c r="D12" s="15">
        <v>3</v>
      </c>
      <c r="E12" s="14">
        <v>380</v>
      </c>
      <c r="F12" s="19">
        <f t="shared" si="0"/>
        <v>957600</v>
      </c>
      <c r="G12" s="67">
        <v>378000</v>
      </c>
      <c r="H12" s="62">
        <v>378000</v>
      </c>
      <c r="I12" s="45">
        <v>579600</v>
      </c>
      <c r="J12" s="33">
        <f t="shared" si="1"/>
        <v>957600</v>
      </c>
      <c r="K12" s="48">
        <v>378000</v>
      </c>
      <c r="L12" s="37">
        <v>579600</v>
      </c>
      <c r="M12" s="37">
        <v>478800</v>
      </c>
    </row>
    <row r="13" spans="2:16" x14ac:dyDescent="0.25">
      <c r="B13" s="13">
        <v>11</v>
      </c>
      <c r="C13" s="13" t="s">
        <v>12</v>
      </c>
      <c r="D13" s="13">
        <v>1</v>
      </c>
      <c r="E13" s="14">
        <v>60</v>
      </c>
      <c r="F13" s="19">
        <f t="shared" si="0"/>
        <v>151200</v>
      </c>
      <c r="G13" s="67"/>
      <c r="H13" s="62"/>
      <c r="I13" s="45">
        <v>302400</v>
      </c>
      <c r="J13" s="33">
        <f t="shared" si="1"/>
        <v>302400</v>
      </c>
      <c r="K13" s="47"/>
      <c r="L13" s="49">
        <v>151200</v>
      </c>
      <c r="M13" s="37">
        <v>151200</v>
      </c>
    </row>
    <row r="14" spans="2:16" x14ac:dyDescent="0.25">
      <c r="B14" s="13">
        <v>12</v>
      </c>
      <c r="C14" s="13" t="s">
        <v>23</v>
      </c>
      <c r="D14" s="13">
        <v>2</v>
      </c>
      <c r="E14" s="14">
        <v>60</v>
      </c>
      <c r="F14" s="19">
        <f t="shared" si="0"/>
        <v>151200</v>
      </c>
      <c r="G14" s="67">
        <v>226800</v>
      </c>
      <c r="H14" s="62">
        <v>226800</v>
      </c>
      <c r="I14" s="50">
        <v>151200</v>
      </c>
      <c r="J14" s="33">
        <f>H14+I14</f>
        <v>378000</v>
      </c>
      <c r="K14" s="51">
        <v>226800</v>
      </c>
      <c r="L14" s="47"/>
      <c r="M14" s="37">
        <v>75600</v>
      </c>
    </row>
    <row r="15" spans="2:16" x14ac:dyDescent="0.25">
      <c r="B15" s="13">
        <v>13</v>
      </c>
      <c r="C15" s="13" t="s">
        <v>16</v>
      </c>
      <c r="D15" s="13">
        <v>10</v>
      </c>
      <c r="E15" s="14">
        <v>1000</v>
      </c>
      <c r="F15" s="19">
        <f t="shared" si="0"/>
        <v>2520000</v>
      </c>
      <c r="G15" s="67">
        <v>2520000</v>
      </c>
      <c r="H15" s="62"/>
      <c r="I15" s="45">
        <v>5040000</v>
      </c>
      <c r="J15" s="33">
        <f t="shared" si="1"/>
        <v>5040000</v>
      </c>
      <c r="K15" s="51">
        <v>2520000</v>
      </c>
      <c r="L15" s="47"/>
      <c r="M15" s="37">
        <v>2520000</v>
      </c>
    </row>
    <row r="16" spans="2:16" x14ac:dyDescent="0.25">
      <c r="B16" s="13">
        <v>14</v>
      </c>
      <c r="C16" s="13" t="s">
        <v>17</v>
      </c>
      <c r="D16" s="13">
        <v>3</v>
      </c>
      <c r="E16" s="14">
        <v>300</v>
      </c>
      <c r="F16" s="19">
        <f t="shared" si="0"/>
        <v>756000</v>
      </c>
      <c r="G16" s="67">
        <v>756000</v>
      </c>
      <c r="H16" s="63">
        <v>756000</v>
      </c>
      <c r="I16" s="56"/>
      <c r="J16" s="33">
        <f t="shared" si="1"/>
        <v>756000</v>
      </c>
      <c r="K16" s="51">
        <v>756000</v>
      </c>
      <c r="L16" s="47"/>
      <c r="M16" s="47"/>
    </row>
    <row r="17" spans="2:14" x14ac:dyDescent="0.25">
      <c r="B17" s="13">
        <v>15</v>
      </c>
      <c r="C17" s="13" t="s">
        <v>18</v>
      </c>
      <c r="D17" s="13">
        <v>2</v>
      </c>
      <c r="E17" s="14">
        <v>100</v>
      </c>
      <c r="F17" s="19">
        <f t="shared" si="0"/>
        <v>252000</v>
      </c>
      <c r="G17" s="67">
        <v>252000</v>
      </c>
      <c r="H17" s="62">
        <v>252000</v>
      </c>
      <c r="I17" s="45">
        <v>0</v>
      </c>
      <c r="J17" s="33">
        <f t="shared" si="1"/>
        <v>252000</v>
      </c>
      <c r="K17" s="51">
        <v>252000</v>
      </c>
      <c r="L17" s="47"/>
      <c r="M17" s="47"/>
    </row>
    <row r="18" spans="2:14" x14ac:dyDescent="0.25">
      <c r="B18" s="13">
        <v>16</v>
      </c>
      <c r="C18" s="13" t="s">
        <v>19</v>
      </c>
      <c r="D18" s="13">
        <v>4</v>
      </c>
      <c r="E18" s="14">
        <v>400</v>
      </c>
      <c r="F18" s="19">
        <f t="shared" si="0"/>
        <v>1008000</v>
      </c>
      <c r="G18" s="67">
        <v>1008000</v>
      </c>
      <c r="H18" s="62">
        <v>1008000</v>
      </c>
      <c r="I18" s="45">
        <v>2016000</v>
      </c>
      <c r="J18" s="33">
        <f t="shared" si="1"/>
        <v>3024000</v>
      </c>
      <c r="K18" s="51">
        <v>1008000</v>
      </c>
      <c r="L18" s="47"/>
      <c r="M18" s="37">
        <v>1008000</v>
      </c>
    </row>
    <row r="19" spans="2:14" x14ac:dyDescent="0.25">
      <c r="B19" s="13">
        <v>17</v>
      </c>
      <c r="C19" s="13" t="s">
        <v>20</v>
      </c>
      <c r="D19" s="13">
        <v>3</v>
      </c>
      <c r="E19" s="14">
        <v>70</v>
      </c>
      <c r="F19" s="19">
        <f t="shared" si="0"/>
        <v>176400</v>
      </c>
      <c r="G19" s="67">
        <v>176400</v>
      </c>
      <c r="H19" s="64">
        <v>176400</v>
      </c>
      <c r="I19" s="52">
        <v>352800</v>
      </c>
      <c r="J19" s="57">
        <v>352800</v>
      </c>
      <c r="K19" s="51">
        <v>176400</v>
      </c>
      <c r="L19" s="47"/>
      <c r="M19" s="37">
        <v>176400</v>
      </c>
    </row>
    <row r="20" spans="2:14" x14ac:dyDescent="0.25">
      <c r="B20" s="13">
        <v>18</v>
      </c>
      <c r="C20" s="13" t="s">
        <v>21</v>
      </c>
      <c r="D20" s="13">
        <v>1</v>
      </c>
      <c r="E20" s="14">
        <v>80</v>
      </c>
      <c r="F20" s="19">
        <f t="shared" si="0"/>
        <v>201600</v>
      </c>
      <c r="G20" s="67">
        <v>403200</v>
      </c>
      <c r="H20" s="64">
        <v>403200</v>
      </c>
      <c r="I20" s="52">
        <v>604800</v>
      </c>
      <c r="J20" s="57">
        <v>403200</v>
      </c>
      <c r="K20" s="51">
        <v>403200</v>
      </c>
      <c r="L20" s="47"/>
      <c r="M20" s="37">
        <v>201600</v>
      </c>
    </row>
    <row r="21" spans="2:14" x14ac:dyDescent="0.25">
      <c r="B21" s="13"/>
      <c r="C21" s="13" t="s">
        <v>25</v>
      </c>
      <c r="D21" s="13"/>
      <c r="E21" s="14">
        <v>0</v>
      </c>
      <c r="F21" s="22">
        <f t="shared" si="0"/>
        <v>0</v>
      </c>
      <c r="G21" s="68">
        <v>730800</v>
      </c>
      <c r="H21" s="64">
        <v>730800</v>
      </c>
      <c r="I21" s="52">
        <v>982800</v>
      </c>
      <c r="J21" s="33">
        <f t="shared" si="1"/>
        <v>1713600</v>
      </c>
      <c r="K21" s="51">
        <v>730800</v>
      </c>
      <c r="L21" s="47"/>
      <c r="M21" s="47">
        <v>730800</v>
      </c>
    </row>
    <row r="22" spans="2:14" x14ac:dyDescent="0.25">
      <c r="B22" s="13"/>
      <c r="C22" s="13" t="s">
        <v>28</v>
      </c>
      <c r="D22" s="13"/>
      <c r="E22" s="14">
        <v>25</v>
      </c>
      <c r="F22" s="22">
        <v>63000</v>
      </c>
      <c r="G22" s="68"/>
      <c r="H22" s="64">
        <v>630000</v>
      </c>
      <c r="I22" s="41"/>
      <c r="J22" s="57">
        <f t="shared" si="1"/>
        <v>630000</v>
      </c>
      <c r="K22" s="51"/>
      <c r="L22" s="47"/>
      <c r="M22" s="47"/>
    </row>
    <row r="23" spans="2:14" ht="18.75" x14ac:dyDescent="0.3">
      <c r="B23" s="18"/>
      <c r="C23" s="23" t="s">
        <v>13</v>
      </c>
      <c r="D23" s="24">
        <f>SUM(D3:D20)</f>
        <v>53</v>
      </c>
      <c r="E23" s="25">
        <f>SUM(E3:E22)</f>
        <v>4310</v>
      </c>
      <c r="F23" s="25">
        <f>SUM(F3:F20)</f>
        <v>10798200</v>
      </c>
      <c r="G23" s="69">
        <f>SUM(G3:G22)</f>
        <v>7950600</v>
      </c>
      <c r="H23" s="53">
        <f>SUM(H3:H22)</f>
        <v>7497000</v>
      </c>
      <c r="I23" s="53">
        <f>SUM(I3:I22)</f>
        <v>13456800</v>
      </c>
      <c r="J23" s="33">
        <f>H23+I23</f>
        <v>20953800</v>
      </c>
      <c r="K23" s="47">
        <f>SUM(K3:K22)</f>
        <v>7950600</v>
      </c>
      <c r="L23" s="47">
        <f>SUM(L3:L22)</f>
        <v>3780000</v>
      </c>
      <c r="M23" s="47">
        <f>SUM(M3:M22)</f>
        <v>8744400</v>
      </c>
      <c r="N23" s="28">
        <f>L23+M23+K23</f>
        <v>20475000</v>
      </c>
    </row>
    <row r="24" spans="2:14" x14ac:dyDescent="0.25">
      <c r="B24" s="13">
        <v>19</v>
      </c>
      <c r="C24" s="13" t="s">
        <v>22</v>
      </c>
      <c r="D24" s="13">
        <v>1</v>
      </c>
      <c r="E24" s="13">
        <v>300</v>
      </c>
      <c r="F24" s="13">
        <v>756000</v>
      </c>
      <c r="G24" s="13"/>
      <c r="H24" s="54"/>
      <c r="I24" s="54"/>
      <c r="J24" s="54"/>
      <c r="K24" s="47"/>
      <c r="L24" s="47"/>
      <c r="M24" s="47"/>
    </row>
    <row r="25" spans="2:14" ht="18.75" x14ac:dyDescent="0.3">
      <c r="B25" s="18"/>
      <c r="C25" s="23" t="s">
        <v>13</v>
      </c>
      <c r="D25" s="24">
        <v>55</v>
      </c>
      <c r="E25" s="24">
        <f>SUM(E23:E24)</f>
        <v>4610</v>
      </c>
      <c r="F25" s="24">
        <f>SUM(F23:F24)</f>
        <v>11554200</v>
      </c>
      <c r="G25" s="24"/>
      <c r="H25" s="55"/>
      <c r="I25" s="55"/>
      <c r="J25" s="55"/>
      <c r="K25" s="47"/>
      <c r="L25" s="47"/>
      <c r="M25" s="47"/>
    </row>
    <row r="28" spans="2:14" x14ac:dyDescent="0.25">
      <c r="C28" s="18"/>
      <c r="D28" s="18" t="s">
        <v>35</v>
      </c>
      <c r="E28" s="18" t="s">
        <v>27</v>
      </c>
      <c r="F28" s="18" t="s">
        <v>32</v>
      </c>
      <c r="G28" s="18" t="s">
        <v>36</v>
      </c>
      <c r="H28" s="18" t="s">
        <v>37</v>
      </c>
      <c r="I28" s="18" t="s">
        <v>38</v>
      </c>
      <c r="J28" s="18" t="s">
        <v>39</v>
      </c>
      <c r="K28" s="79" t="s">
        <v>40</v>
      </c>
      <c r="L28">
        <f>E23*2520</f>
        <v>10861200</v>
      </c>
    </row>
    <row r="29" spans="2:14" x14ac:dyDescent="0.25">
      <c r="C29" s="17" t="s">
        <v>2</v>
      </c>
      <c r="D29" s="18">
        <v>220</v>
      </c>
      <c r="E29" s="18">
        <v>160</v>
      </c>
      <c r="F29" s="18"/>
      <c r="G29" s="67">
        <v>176400</v>
      </c>
      <c r="H29" s="18">
        <f>D29*2520</f>
        <v>554400</v>
      </c>
      <c r="I29" s="18">
        <f>E29*2520</f>
        <v>403200</v>
      </c>
      <c r="J29" s="18">
        <f>F29*2520</f>
        <v>0</v>
      </c>
      <c r="K29" s="18"/>
      <c r="L29">
        <f>E49*2520</f>
        <v>9865800</v>
      </c>
    </row>
    <row r="30" spans="2:14" x14ac:dyDescent="0.25">
      <c r="C30" s="5" t="s">
        <v>3</v>
      </c>
      <c r="D30" s="18">
        <v>850</v>
      </c>
      <c r="E30" s="18">
        <v>850</v>
      </c>
      <c r="F30" s="18">
        <v>850</v>
      </c>
      <c r="G30" s="67">
        <v>1008000</v>
      </c>
      <c r="H30" s="18">
        <f t="shared" ref="H30:H49" si="2">D30*2520</f>
        <v>2142000</v>
      </c>
      <c r="I30" s="18">
        <f t="shared" ref="I30:I49" si="3">E30*2520</f>
        <v>2142000</v>
      </c>
      <c r="J30" s="18">
        <f t="shared" ref="J30:J49" si="4">F30*2520</f>
        <v>2142000</v>
      </c>
      <c r="K30" s="18"/>
      <c r="L30">
        <f>F49*2520</f>
        <v>2242800</v>
      </c>
    </row>
    <row r="31" spans="2:14" x14ac:dyDescent="0.25">
      <c r="C31" s="5" t="s">
        <v>4</v>
      </c>
      <c r="D31" s="18">
        <v>150</v>
      </c>
      <c r="E31" s="18">
        <v>100</v>
      </c>
      <c r="F31" s="18"/>
      <c r="G31" s="67"/>
      <c r="H31" s="18">
        <f t="shared" si="2"/>
        <v>378000</v>
      </c>
      <c r="I31" s="18">
        <f t="shared" si="3"/>
        <v>252000</v>
      </c>
      <c r="J31" s="18">
        <f t="shared" si="4"/>
        <v>0</v>
      </c>
      <c r="K31" s="18"/>
    </row>
    <row r="32" spans="2:14" ht="15.75" x14ac:dyDescent="0.25">
      <c r="C32" s="5" t="s">
        <v>5</v>
      </c>
      <c r="D32" s="18">
        <v>155</v>
      </c>
      <c r="E32" s="18">
        <v>130</v>
      </c>
      <c r="F32" s="18"/>
      <c r="G32" s="67">
        <v>315000</v>
      </c>
      <c r="H32" s="18">
        <f t="shared" si="2"/>
        <v>390600</v>
      </c>
      <c r="I32" s="18">
        <f t="shared" si="3"/>
        <v>327600</v>
      </c>
      <c r="J32" s="18">
        <f t="shared" si="4"/>
        <v>0</v>
      </c>
      <c r="K32" s="18"/>
      <c r="L32" s="71">
        <f>SUM(L28:L31)</f>
        <v>22969800</v>
      </c>
    </row>
    <row r="33" spans="3:12" x14ac:dyDescent="0.25">
      <c r="C33" s="4" t="s">
        <v>6</v>
      </c>
      <c r="D33" s="18">
        <v>40</v>
      </c>
      <c r="E33" s="18">
        <v>40</v>
      </c>
      <c r="F33" s="18">
        <v>40</v>
      </c>
      <c r="G33" s="67"/>
      <c r="H33" s="18">
        <f t="shared" si="2"/>
        <v>100800</v>
      </c>
      <c r="I33" s="18">
        <f t="shared" si="3"/>
        <v>100800</v>
      </c>
      <c r="J33" s="18">
        <f t="shared" si="4"/>
        <v>100800</v>
      </c>
      <c r="K33" s="18"/>
    </row>
    <row r="34" spans="3:12" x14ac:dyDescent="0.25">
      <c r="C34" s="17" t="s">
        <v>7</v>
      </c>
      <c r="D34" s="18">
        <v>60</v>
      </c>
      <c r="E34" s="18">
        <v>30</v>
      </c>
      <c r="F34" s="18"/>
      <c r="G34" s="67"/>
      <c r="H34" s="18">
        <f t="shared" si="2"/>
        <v>151200</v>
      </c>
      <c r="I34" s="18">
        <f t="shared" si="3"/>
        <v>75600</v>
      </c>
      <c r="J34" s="18">
        <f t="shared" si="4"/>
        <v>0</v>
      </c>
      <c r="K34" s="18"/>
      <c r="L34" s="73">
        <f>L32-L30</f>
        <v>20727000</v>
      </c>
    </row>
    <row r="35" spans="3:12" x14ac:dyDescent="0.25">
      <c r="C35" s="6" t="s">
        <v>8</v>
      </c>
      <c r="D35" s="18">
        <v>160</v>
      </c>
      <c r="E35" s="18">
        <v>160</v>
      </c>
      <c r="F35" s="18"/>
      <c r="G35" s="67"/>
      <c r="H35" s="18">
        <f t="shared" si="2"/>
        <v>403200</v>
      </c>
      <c r="I35" s="18">
        <f t="shared" si="3"/>
        <v>403200</v>
      </c>
      <c r="J35" s="18">
        <f t="shared" si="4"/>
        <v>0</v>
      </c>
      <c r="K35" s="18"/>
    </row>
    <row r="36" spans="3:12" x14ac:dyDescent="0.25">
      <c r="C36" s="13" t="s">
        <v>9</v>
      </c>
      <c r="D36" s="18">
        <v>100</v>
      </c>
      <c r="E36" s="18">
        <v>0</v>
      </c>
      <c r="F36" s="18"/>
      <c r="G36" s="67"/>
      <c r="H36" s="18">
        <f t="shared" si="2"/>
        <v>252000</v>
      </c>
      <c r="I36" s="18">
        <f t="shared" si="3"/>
        <v>0</v>
      </c>
      <c r="J36" s="18">
        <f t="shared" si="4"/>
        <v>0</v>
      </c>
      <c r="K36" s="18"/>
      <c r="L36" s="74">
        <f>L34-18581000</f>
        <v>2146000</v>
      </c>
    </row>
    <row r="37" spans="3:12" x14ac:dyDescent="0.25">
      <c r="C37" s="13" t="s">
        <v>10</v>
      </c>
      <c r="D37" s="18">
        <v>100</v>
      </c>
      <c r="E37" s="18">
        <v>100</v>
      </c>
      <c r="F37" s="18"/>
      <c r="G37" s="67"/>
      <c r="H37" s="18">
        <f t="shared" si="2"/>
        <v>252000</v>
      </c>
      <c r="I37" s="18">
        <f t="shared" si="3"/>
        <v>252000</v>
      </c>
      <c r="J37" s="18">
        <f t="shared" si="4"/>
        <v>0</v>
      </c>
      <c r="K37" s="18"/>
    </row>
    <row r="38" spans="3:12" x14ac:dyDescent="0.25">
      <c r="C38" s="15" t="s">
        <v>11</v>
      </c>
      <c r="D38" s="18">
        <v>380</v>
      </c>
      <c r="E38" s="18">
        <v>380</v>
      </c>
      <c r="F38" s="18"/>
      <c r="G38" s="67">
        <v>378000</v>
      </c>
      <c r="H38" s="18">
        <f t="shared" si="2"/>
        <v>957600</v>
      </c>
      <c r="I38" s="18">
        <f t="shared" si="3"/>
        <v>957600</v>
      </c>
      <c r="J38" s="18">
        <f t="shared" si="4"/>
        <v>0</v>
      </c>
      <c r="K38" s="18"/>
      <c r="L38" s="75">
        <v>2242800</v>
      </c>
    </row>
    <row r="39" spans="3:12" x14ac:dyDescent="0.25">
      <c r="C39" s="13" t="s">
        <v>12</v>
      </c>
      <c r="D39" s="18">
        <v>60</v>
      </c>
      <c r="E39" s="18">
        <v>60</v>
      </c>
      <c r="F39" s="18"/>
      <c r="G39" s="67"/>
      <c r="H39" s="18">
        <f t="shared" si="2"/>
        <v>151200</v>
      </c>
      <c r="I39" s="18">
        <f t="shared" si="3"/>
        <v>151200</v>
      </c>
      <c r="J39" s="18">
        <f t="shared" si="4"/>
        <v>0</v>
      </c>
      <c r="K39" s="18"/>
    </row>
    <row r="40" spans="3:12" x14ac:dyDescent="0.25">
      <c r="C40" s="13" t="s">
        <v>23</v>
      </c>
      <c r="D40" s="18">
        <v>60</v>
      </c>
      <c r="E40" s="18">
        <v>30</v>
      </c>
      <c r="F40" s="18"/>
      <c r="G40" s="67">
        <v>226800</v>
      </c>
      <c r="H40" s="18">
        <f t="shared" si="2"/>
        <v>151200</v>
      </c>
      <c r="I40" s="18">
        <f t="shared" si="3"/>
        <v>75600</v>
      </c>
      <c r="J40" s="18">
        <f t="shared" si="4"/>
        <v>0</v>
      </c>
      <c r="K40" s="18"/>
      <c r="L40" s="74">
        <f>L36+L38</f>
        <v>4388800</v>
      </c>
    </row>
    <row r="41" spans="3:12" x14ac:dyDescent="0.25">
      <c r="C41" s="13" t="s">
        <v>16</v>
      </c>
      <c r="D41" s="18">
        <v>1000</v>
      </c>
      <c r="E41" s="18">
        <v>1000</v>
      </c>
      <c r="F41" s="18"/>
      <c r="G41" s="67">
        <v>2520000</v>
      </c>
      <c r="H41" s="18">
        <f t="shared" si="2"/>
        <v>2520000</v>
      </c>
      <c r="I41" s="18">
        <f t="shared" si="3"/>
        <v>2520000</v>
      </c>
      <c r="J41" s="18">
        <f t="shared" si="4"/>
        <v>0</v>
      </c>
      <c r="K41" s="18"/>
    </row>
    <row r="42" spans="3:12" x14ac:dyDescent="0.25">
      <c r="C42" s="13" t="s">
        <v>17</v>
      </c>
      <c r="D42" s="18">
        <v>300</v>
      </c>
      <c r="E42" s="18">
        <v>0</v>
      </c>
      <c r="F42" s="18"/>
      <c r="G42" s="67">
        <v>756000</v>
      </c>
      <c r="H42" s="18">
        <f t="shared" si="2"/>
        <v>756000</v>
      </c>
      <c r="I42" s="18">
        <f t="shared" si="3"/>
        <v>0</v>
      </c>
      <c r="J42" s="18">
        <f t="shared" si="4"/>
        <v>0</v>
      </c>
      <c r="K42" s="18"/>
    </row>
    <row r="43" spans="3:12" x14ac:dyDescent="0.25">
      <c r="C43" s="13" t="s">
        <v>18</v>
      </c>
      <c r="D43" s="18">
        <v>100</v>
      </c>
      <c r="E43" s="18">
        <v>0</v>
      </c>
      <c r="F43" s="18"/>
      <c r="G43" s="67">
        <v>252000</v>
      </c>
      <c r="H43" s="18">
        <f t="shared" si="2"/>
        <v>252000</v>
      </c>
      <c r="I43" s="18">
        <f t="shared" si="3"/>
        <v>0</v>
      </c>
      <c r="J43" s="18">
        <f t="shared" si="4"/>
        <v>0</v>
      </c>
      <c r="K43" s="18"/>
    </row>
    <row r="44" spans="3:12" x14ac:dyDescent="0.25">
      <c r="C44" s="13" t="s">
        <v>19</v>
      </c>
      <c r="D44" s="18">
        <v>400</v>
      </c>
      <c r="E44" s="18">
        <v>400</v>
      </c>
      <c r="F44" s="18"/>
      <c r="G44" s="67">
        <v>1008000</v>
      </c>
      <c r="H44" s="18">
        <f t="shared" si="2"/>
        <v>1008000</v>
      </c>
      <c r="I44" s="18">
        <f t="shared" si="3"/>
        <v>1008000</v>
      </c>
      <c r="J44" s="18">
        <f t="shared" si="4"/>
        <v>0</v>
      </c>
      <c r="K44" s="18"/>
    </row>
    <row r="45" spans="3:12" x14ac:dyDescent="0.25">
      <c r="C45" s="13" t="s">
        <v>20</v>
      </c>
      <c r="D45" s="18">
        <v>70</v>
      </c>
      <c r="E45" s="18">
        <v>70</v>
      </c>
      <c r="F45" s="18"/>
      <c r="G45" s="67">
        <v>176400</v>
      </c>
      <c r="H45" s="18">
        <f t="shared" si="2"/>
        <v>176400</v>
      </c>
      <c r="I45" s="18">
        <f t="shared" si="3"/>
        <v>176400</v>
      </c>
      <c r="J45" s="18">
        <f t="shared" si="4"/>
        <v>0</v>
      </c>
      <c r="K45" s="18"/>
    </row>
    <row r="46" spans="3:12" x14ac:dyDescent="0.25">
      <c r="C46" s="13" t="s">
        <v>21</v>
      </c>
      <c r="D46" s="18">
        <v>80</v>
      </c>
      <c r="E46" s="18">
        <v>80</v>
      </c>
      <c r="F46" s="18"/>
      <c r="G46" s="67">
        <v>403200</v>
      </c>
      <c r="H46" s="18">
        <f t="shared" si="2"/>
        <v>201600</v>
      </c>
      <c r="I46" s="18">
        <f t="shared" si="3"/>
        <v>201600</v>
      </c>
      <c r="J46" s="18">
        <f t="shared" si="4"/>
        <v>0</v>
      </c>
      <c r="K46" s="18"/>
    </row>
    <row r="47" spans="3:12" x14ac:dyDescent="0.25">
      <c r="C47" s="13" t="s">
        <v>25</v>
      </c>
      <c r="D47" s="18">
        <v>0</v>
      </c>
      <c r="E47" s="18">
        <v>300</v>
      </c>
      <c r="F47" s="18"/>
      <c r="G47" s="68">
        <v>730800</v>
      </c>
      <c r="H47" s="18">
        <f t="shared" si="2"/>
        <v>0</v>
      </c>
      <c r="I47" s="18">
        <f t="shared" si="3"/>
        <v>756000</v>
      </c>
      <c r="J47" s="18">
        <f t="shared" si="4"/>
        <v>0</v>
      </c>
      <c r="K47" s="18"/>
    </row>
    <row r="48" spans="3:12" x14ac:dyDescent="0.25">
      <c r="C48" s="13" t="s">
        <v>28</v>
      </c>
      <c r="D48" s="18">
        <v>25</v>
      </c>
      <c r="E48" s="18">
        <v>25</v>
      </c>
      <c r="F48" s="18"/>
      <c r="G48" s="18"/>
      <c r="H48" s="18">
        <f t="shared" si="2"/>
        <v>63000</v>
      </c>
      <c r="I48" s="18">
        <f t="shared" si="3"/>
        <v>63000</v>
      </c>
      <c r="J48" s="18">
        <f t="shared" si="4"/>
        <v>0</v>
      </c>
      <c r="K48" s="18"/>
    </row>
    <row r="49" spans="3:11" ht="18.75" x14ac:dyDescent="0.3">
      <c r="C49" s="23" t="s">
        <v>13</v>
      </c>
      <c r="D49" s="76">
        <f>SUM(D29:D48)</f>
        <v>4310</v>
      </c>
      <c r="E49" s="76">
        <f>SUM(E29:E48)</f>
        <v>3915</v>
      </c>
      <c r="F49" s="76">
        <f>SUM(F29:F48)</f>
        <v>890</v>
      </c>
      <c r="G49" s="77">
        <f>SUM(G29:G48)</f>
        <v>7950600</v>
      </c>
      <c r="H49" s="78">
        <f t="shared" si="2"/>
        <v>10861200</v>
      </c>
      <c r="I49" s="78">
        <f t="shared" si="3"/>
        <v>9865800</v>
      </c>
      <c r="J49" s="78">
        <f t="shared" si="4"/>
        <v>2242800</v>
      </c>
      <c r="K49" s="18"/>
    </row>
    <row r="51" spans="3:11" x14ac:dyDescent="0.25">
      <c r="D51" t="s">
        <v>33</v>
      </c>
      <c r="E51">
        <f>E23+E49+F49</f>
        <v>9115</v>
      </c>
      <c r="H51" s="72">
        <f>H49+I49+J49</f>
        <v>22969800</v>
      </c>
    </row>
    <row r="52" spans="3:11" x14ac:dyDescent="0.25">
      <c r="D52" t="s">
        <v>34</v>
      </c>
      <c r="E52">
        <f>E51+300</f>
        <v>9415</v>
      </c>
    </row>
  </sheetData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="70" zoomScaleNormal="70" workbookViewId="0">
      <selection activeCell="P21" sqref="P21"/>
    </sheetView>
  </sheetViews>
  <sheetFormatPr defaultRowHeight="15" x14ac:dyDescent="0.25"/>
  <cols>
    <col min="1" max="1" width="19.28515625" customWidth="1"/>
    <col min="2" max="2" width="22.7109375" customWidth="1"/>
    <col min="3" max="3" width="16.140625" customWidth="1"/>
    <col min="4" max="4" width="13.28515625" customWidth="1"/>
    <col min="5" max="5" width="20.85546875" customWidth="1"/>
    <col min="6" max="6" width="22.42578125" customWidth="1"/>
    <col min="7" max="7" width="21.85546875" customWidth="1"/>
    <col min="8" max="8" width="24.7109375" customWidth="1"/>
    <col min="9" max="9" width="24.7109375" style="18" customWidth="1"/>
  </cols>
  <sheetData>
    <row r="1" spans="1:12" x14ac:dyDescent="0.25">
      <c r="C1" s="111" t="s">
        <v>50</v>
      </c>
      <c r="D1" s="108"/>
      <c r="E1" s="108"/>
      <c r="F1" s="108"/>
      <c r="G1" s="108"/>
      <c r="H1" s="108"/>
      <c r="I1" s="91"/>
    </row>
    <row r="2" spans="1:12" x14ac:dyDescent="0.25">
      <c r="I2" s="91"/>
    </row>
    <row r="3" spans="1:12" x14ac:dyDescent="0.25">
      <c r="A3" s="18"/>
      <c r="B3" s="109" t="s">
        <v>35</v>
      </c>
      <c r="C3" s="109" t="s">
        <v>27</v>
      </c>
      <c r="D3" s="109" t="s">
        <v>32</v>
      </c>
      <c r="E3" s="109" t="s">
        <v>37</v>
      </c>
      <c r="F3" s="109" t="s">
        <v>38</v>
      </c>
      <c r="G3" s="110" t="s">
        <v>39</v>
      </c>
      <c r="H3" s="79"/>
      <c r="I3" s="79"/>
      <c r="J3" s="88"/>
    </row>
    <row r="4" spans="1:12" x14ac:dyDescent="0.25">
      <c r="A4" s="80" t="s">
        <v>2</v>
      </c>
      <c r="B4" s="18">
        <v>220</v>
      </c>
      <c r="C4" s="102">
        <v>165</v>
      </c>
      <c r="D4" s="18"/>
      <c r="E4" s="18">
        <f>B4*2520</f>
        <v>554400</v>
      </c>
      <c r="F4" s="18">
        <f>C4*2520</f>
        <v>415800</v>
      </c>
      <c r="G4" s="94">
        <f>D4*2520</f>
        <v>0</v>
      </c>
      <c r="H4" s="86"/>
      <c r="I4" s="90"/>
      <c r="J4" s="91"/>
      <c r="K4" t="s">
        <v>41</v>
      </c>
    </row>
    <row r="5" spans="1:12" s="87" customFormat="1" x14ac:dyDescent="0.25">
      <c r="A5" s="103" t="s">
        <v>3</v>
      </c>
      <c r="B5" s="102">
        <v>850</v>
      </c>
      <c r="C5" s="102">
        <v>850</v>
      </c>
      <c r="D5" s="102">
        <v>850</v>
      </c>
      <c r="E5" s="102">
        <f t="shared" ref="E5:G31" si="0">B5*2520</f>
        <v>2142000</v>
      </c>
      <c r="F5" s="102">
        <f t="shared" si="0"/>
        <v>2142000</v>
      </c>
      <c r="G5" s="104">
        <f t="shared" si="0"/>
        <v>2142000</v>
      </c>
      <c r="H5" s="105"/>
      <c r="I5" s="90"/>
      <c r="J5" s="96"/>
    </row>
    <row r="6" spans="1:12" x14ac:dyDescent="0.25">
      <c r="A6" s="81" t="s">
        <v>4</v>
      </c>
      <c r="B6" s="18">
        <v>150</v>
      </c>
      <c r="C6" s="102">
        <v>100</v>
      </c>
      <c r="D6" s="18"/>
      <c r="E6" s="18">
        <f t="shared" si="0"/>
        <v>378000</v>
      </c>
      <c r="F6" s="18">
        <f t="shared" si="0"/>
        <v>252000</v>
      </c>
      <c r="G6" s="94">
        <f t="shared" si="0"/>
        <v>0</v>
      </c>
      <c r="H6" s="86"/>
      <c r="I6" s="90"/>
      <c r="J6" s="91"/>
    </row>
    <row r="7" spans="1:12" ht="18.75" customHeight="1" x14ac:dyDescent="0.25">
      <c r="A7" s="81" t="s">
        <v>5</v>
      </c>
      <c r="B7" s="18">
        <v>155</v>
      </c>
      <c r="C7" s="102">
        <v>160</v>
      </c>
      <c r="D7" s="18"/>
      <c r="E7" s="18">
        <f t="shared" si="0"/>
        <v>390600</v>
      </c>
      <c r="F7" s="18">
        <f t="shared" si="0"/>
        <v>403200</v>
      </c>
      <c r="G7" s="94">
        <f t="shared" si="0"/>
        <v>0</v>
      </c>
      <c r="H7" s="97"/>
      <c r="I7" s="90"/>
      <c r="J7" s="91"/>
    </row>
    <row r="8" spans="1:12" x14ac:dyDescent="0.25">
      <c r="A8" s="82" t="s">
        <v>6</v>
      </c>
      <c r="B8" s="18">
        <v>200</v>
      </c>
      <c r="C8" s="102">
        <v>200</v>
      </c>
      <c r="D8" s="18">
        <v>40</v>
      </c>
      <c r="E8" s="18">
        <f t="shared" si="0"/>
        <v>504000</v>
      </c>
      <c r="F8" s="18">
        <f t="shared" si="0"/>
        <v>504000</v>
      </c>
      <c r="G8" s="94">
        <f t="shared" si="0"/>
        <v>100800</v>
      </c>
      <c r="H8" s="98"/>
      <c r="I8" s="90"/>
      <c r="J8" s="91"/>
      <c r="L8" t="s">
        <v>41</v>
      </c>
    </row>
    <row r="9" spans="1:12" x14ac:dyDescent="0.25">
      <c r="A9" s="80" t="s">
        <v>7</v>
      </c>
      <c r="B9" s="18">
        <v>60</v>
      </c>
      <c r="C9" s="102">
        <v>35</v>
      </c>
      <c r="D9" s="18"/>
      <c r="E9" s="18">
        <f t="shared" si="0"/>
        <v>151200</v>
      </c>
      <c r="F9" s="18">
        <f t="shared" si="0"/>
        <v>88200</v>
      </c>
      <c r="G9" s="94">
        <f t="shared" si="0"/>
        <v>0</v>
      </c>
      <c r="H9" s="97"/>
      <c r="I9" s="90"/>
      <c r="J9" s="91"/>
      <c r="L9" t="s">
        <v>41</v>
      </c>
    </row>
    <row r="10" spans="1:12" x14ac:dyDescent="0.25">
      <c r="A10" s="83" t="s">
        <v>8</v>
      </c>
      <c r="B10" s="18">
        <v>160</v>
      </c>
      <c r="C10" s="18">
        <v>160</v>
      </c>
      <c r="D10" s="18"/>
      <c r="E10" s="18">
        <f t="shared" si="0"/>
        <v>403200</v>
      </c>
      <c r="F10" s="18">
        <f t="shared" si="0"/>
        <v>403200</v>
      </c>
      <c r="G10" s="94">
        <f t="shared" si="0"/>
        <v>0</v>
      </c>
      <c r="H10" s="97"/>
      <c r="I10" s="90"/>
      <c r="J10" s="91"/>
    </row>
    <row r="11" spans="1:12" x14ac:dyDescent="0.25">
      <c r="A11" s="84" t="s">
        <v>9</v>
      </c>
      <c r="B11" s="18">
        <v>100</v>
      </c>
      <c r="C11" s="18">
        <v>0</v>
      </c>
      <c r="D11" s="18"/>
      <c r="E11" s="18">
        <f t="shared" si="0"/>
        <v>252000</v>
      </c>
      <c r="F11" s="18">
        <f t="shared" si="0"/>
        <v>0</v>
      </c>
      <c r="G11" s="94">
        <f t="shared" si="0"/>
        <v>0</v>
      </c>
      <c r="H11" s="99"/>
      <c r="I11" s="90"/>
      <c r="J11" s="91"/>
    </row>
    <row r="12" spans="1:12" x14ac:dyDescent="0.25">
      <c r="A12" s="84" t="s">
        <v>10</v>
      </c>
      <c r="B12" s="18">
        <v>100</v>
      </c>
      <c r="C12" s="18">
        <v>100</v>
      </c>
      <c r="D12" s="18"/>
      <c r="E12" s="18">
        <f t="shared" si="0"/>
        <v>252000</v>
      </c>
      <c r="F12" s="18">
        <f t="shared" si="0"/>
        <v>252000</v>
      </c>
      <c r="G12" s="94">
        <f t="shared" si="0"/>
        <v>0</v>
      </c>
      <c r="H12" s="99"/>
      <c r="I12" s="90"/>
      <c r="J12" s="91"/>
    </row>
    <row r="13" spans="1:12" x14ac:dyDescent="0.25">
      <c r="A13" s="85" t="s">
        <v>11</v>
      </c>
      <c r="B13" s="18">
        <v>380</v>
      </c>
      <c r="C13" s="18">
        <v>380</v>
      </c>
      <c r="D13" s="18"/>
      <c r="E13" s="18">
        <f t="shared" si="0"/>
        <v>957600</v>
      </c>
      <c r="F13" s="18">
        <f t="shared" si="0"/>
        <v>957600</v>
      </c>
      <c r="G13" s="94">
        <f t="shared" si="0"/>
        <v>0</v>
      </c>
      <c r="H13" s="99"/>
      <c r="I13" s="90"/>
      <c r="J13" s="91"/>
    </row>
    <row r="14" spans="1:12" x14ac:dyDescent="0.25">
      <c r="A14" s="84" t="s">
        <v>12</v>
      </c>
      <c r="B14" s="18">
        <v>180</v>
      </c>
      <c r="C14" s="18">
        <v>180</v>
      </c>
      <c r="D14" s="18"/>
      <c r="E14" s="18">
        <f t="shared" si="0"/>
        <v>453600</v>
      </c>
      <c r="F14" s="18">
        <f t="shared" si="0"/>
        <v>453600</v>
      </c>
      <c r="G14" s="94">
        <f t="shared" si="0"/>
        <v>0</v>
      </c>
      <c r="H14" s="99"/>
      <c r="I14" s="90"/>
      <c r="J14" s="91"/>
    </row>
    <row r="15" spans="1:12" x14ac:dyDescent="0.25">
      <c r="A15" s="84" t="s">
        <v>23</v>
      </c>
      <c r="B15" s="18">
        <v>60</v>
      </c>
      <c r="C15" s="18">
        <v>30</v>
      </c>
      <c r="D15" s="18"/>
      <c r="E15" s="18">
        <f t="shared" si="0"/>
        <v>151200</v>
      </c>
      <c r="F15" s="18">
        <f t="shared" si="0"/>
        <v>75600</v>
      </c>
      <c r="G15" s="94">
        <f t="shared" si="0"/>
        <v>0</v>
      </c>
      <c r="H15" s="99"/>
      <c r="I15" s="90"/>
      <c r="J15" s="91"/>
    </row>
    <row r="16" spans="1:12" x14ac:dyDescent="0.25">
      <c r="A16" s="84" t="s">
        <v>16</v>
      </c>
      <c r="B16" s="18">
        <v>1000</v>
      </c>
      <c r="C16" s="18">
        <v>1000</v>
      </c>
      <c r="D16" s="18"/>
      <c r="E16" s="18">
        <f t="shared" si="0"/>
        <v>2520000</v>
      </c>
      <c r="F16" s="18">
        <f t="shared" si="0"/>
        <v>2520000</v>
      </c>
      <c r="G16" s="94">
        <f t="shared" si="0"/>
        <v>0</v>
      </c>
      <c r="H16" s="99"/>
      <c r="I16" s="86"/>
      <c r="J16" s="91"/>
    </row>
    <row r="17" spans="1:10" x14ac:dyDescent="0.25">
      <c r="A17" s="84" t="s">
        <v>17</v>
      </c>
      <c r="B17" s="18">
        <v>300</v>
      </c>
      <c r="C17" s="18">
        <v>0</v>
      </c>
      <c r="D17" s="18"/>
      <c r="E17" s="18">
        <f t="shared" si="0"/>
        <v>756000</v>
      </c>
      <c r="F17" s="18">
        <f t="shared" si="0"/>
        <v>0</v>
      </c>
      <c r="G17" s="94">
        <f t="shared" si="0"/>
        <v>0</v>
      </c>
      <c r="H17" s="99"/>
      <c r="I17" s="86"/>
      <c r="J17" s="91"/>
    </row>
    <row r="18" spans="1:10" x14ac:dyDescent="0.25">
      <c r="A18" s="84" t="s">
        <v>18</v>
      </c>
      <c r="B18" s="18">
        <v>100</v>
      </c>
      <c r="C18" s="18">
        <v>0</v>
      </c>
      <c r="D18" s="18"/>
      <c r="E18" s="18">
        <f t="shared" si="0"/>
        <v>252000</v>
      </c>
      <c r="F18" s="18">
        <f t="shared" si="0"/>
        <v>0</v>
      </c>
      <c r="G18" s="94">
        <f t="shared" si="0"/>
        <v>0</v>
      </c>
      <c r="H18" s="99"/>
      <c r="I18" s="86"/>
      <c r="J18" s="91"/>
    </row>
    <row r="19" spans="1:10" x14ac:dyDescent="0.25">
      <c r="A19" s="84" t="s">
        <v>19</v>
      </c>
      <c r="B19" s="18">
        <v>400</v>
      </c>
      <c r="C19" s="18">
        <v>400</v>
      </c>
      <c r="D19" s="18"/>
      <c r="E19" s="18">
        <f t="shared" si="0"/>
        <v>1008000</v>
      </c>
      <c r="F19" s="18">
        <f t="shared" si="0"/>
        <v>1008000</v>
      </c>
      <c r="G19" s="94">
        <f t="shared" si="0"/>
        <v>0</v>
      </c>
      <c r="H19" s="99"/>
      <c r="I19" s="86"/>
      <c r="J19" s="91"/>
    </row>
    <row r="20" spans="1:10" x14ac:dyDescent="0.25">
      <c r="A20" s="84" t="s">
        <v>20</v>
      </c>
      <c r="B20" s="18">
        <v>70</v>
      </c>
      <c r="C20" s="18">
        <v>70</v>
      </c>
      <c r="D20" s="18"/>
      <c r="E20" s="18">
        <f t="shared" si="0"/>
        <v>176400</v>
      </c>
      <c r="F20" s="18">
        <f t="shared" si="0"/>
        <v>176400</v>
      </c>
      <c r="G20" s="94">
        <f t="shared" si="0"/>
        <v>0</v>
      </c>
      <c r="H20" s="100"/>
      <c r="I20" s="86"/>
      <c r="J20" s="91"/>
    </row>
    <row r="21" spans="1:10" x14ac:dyDescent="0.25">
      <c r="A21" s="84" t="s">
        <v>21</v>
      </c>
      <c r="B21" s="18">
        <v>150</v>
      </c>
      <c r="C21" s="18">
        <v>150</v>
      </c>
      <c r="D21" s="18"/>
      <c r="E21" s="18">
        <f t="shared" si="0"/>
        <v>378000</v>
      </c>
      <c r="F21" s="18">
        <f t="shared" si="0"/>
        <v>378000</v>
      </c>
      <c r="G21" s="94">
        <f t="shared" si="0"/>
        <v>0</v>
      </c>
      <c r="H21" s="100"/>
      <c r="I21" s="89"/>
      <c r="J21" s="91"/>
    </row>
    <row r="22" spans="1:10" x14ac:dyDescent="0.25">
      <c r="A22" s="84" t="s">
        <v>42</v>
      </c>
      <c r="B22" s="18">
        <v>75</v>
      </c>
      <c r="C22" s="18">
        <v>75</v>
      </c>
      <c r="D22" s="18"/>
      <c r="E22" s="18">
        <f t="shared" si="0"/>
        <v>189000</v>
      </c>
      <c r="F22" s="18">
        <f t="shared" si="0"/>
        <v>189000</v>
      </c>
      <c r="G22" s="94">
        <f t="shared" si="0"/>
        <v>0</v>
      </c>
      <c r="H22" s="100"/>
      <c r="I22" s="89"/>
      <c r="J22" s="91"/>
    </row>
    <row r="23" spans="1:10" x14ac:dyDescent="0.25">
      <c r="A23" s="84" t="s">
        <v>28</v>
      </c>
      <c r="B23" s="18">
        <v>75</v>
      </c>
      <c r="C23" s="18">
        <v>75</v>
      </c>
      <c r="D23" s="18"/>
      <c r="E23" s="18">
        <f t="shared" si="0"/>
        <v>189000</v>
      </c>
      <c r="F23" s="18">
        <f t="shared" si="0"/>
        <v>189000</v>
      </c>
      <c r="G23" s="94">
        <f t="shared" si="0"/>
        <v>0</v>
      </c>
      <c r="H23" s="98"/>
      <c r="I23" s="89"/>
      <c r="J23" s="91"/>
    </row>
    <row r="24" spans="1:10" x14ac:dyDescent="0.25">
      <c r="A24" s="84" t="s">
        <v>43</v>
      </c>
      <c r="B24" s="18">
        <v>150</v>
      </c>
      <c r="C24" s="18">
        <v>150</v>
      </c>
      <c r="D24" s="18"/>
      <c r="E24" s="18">
        <f t="shared" si="0"/>
        <v>378000</v>
      </c>
      <c r="F24" s="18">
        <f t="shared" si="0"/>
        <v>378000</v>
      </c>
      <c r="G24" s="94"/>
      <c r="H24" s="98"/>
      <c r="I24" s="89"/>
      <c r="J24" s="91"/>
    </row>
    <row r="25" spans="1:10" x14ac:dyDescent="0.25">
      <c r="A25" s="84" t="s">
        <v>44</v>
      </c>
      <c r="B25" s="18">
        <v>350</v>
      </c>
      <c r="C25" s="18">
        <v>350</v>
      </c>
      <c r="D25" s="18"/>
      <c r="E25" s="18">
        <f t="shared" si="0"/>
        <v>882000</v>
      </c>
      <c r="F25" s="18">
        <f t="shared" si="0"/>
        <v>882000</v>
      </c>
      <c r="G25" s="94"/>
      <c r="H25" s="98"/>
      <c r="I25" s="89"/>
      <c r="J25" s="91"/>
    </row>
    <row r="26" spans="1:10" x14ac:dyDescent="0.25">
      <c r="A26" s="84" t="s">
        <v>46</v>
      </c>
      <c r="B26" s="18">
        <v>150</v>
      </c>
      <c r="C26" s="18">
        <v>150</v>
      </c>
      <c r="D26" s="18"/>
      <c r="E26" s="18">
        <f t="shared" si="0"/>
        <v>378000</v>
      </c>
      <c r="F26" s="18">
        <f t="shared" si="0"/>
        <v>378000</v>
      </c>
      <c r="G26" s="94"/>
      <c r="H26" s="98"/>
      <c r="I26" s="89"/>
      <c r="J26" s="91"/>
    </row>
    <row r="27" spans="1:10" x14ac:dyDescent="0.25">
      <c r="A27" s="84" t="s">
        <v>45</v>
      </c>
      <c r="B27" s="18">
        <v>150</v>
      </c>
      <c r="C27" s="18">
        <v>150</v>
      </c>
      <c r="D27" s="18"/>
      <c r="E27" s="18">
        <f t="shared" si="0"/>
        <v>378000</v>
      </c>
      <c r="F27" s="18">
        <f t="shared" si="0"/>
        <v>378000</v>
      </c>
      <c r="G27" s="94"/>
      <c r="H27" s="98"/>
      <c r="I27" s="89"/>
      <c r="J27" s="91"/>
    </row>
    <row r="28" spans="1:10" x14ac:dyDescent="0.25">
      <c r="A28" s="84" t="s">
        <v>47</v>
      </c>
      <c r="B28" s="18">
        <v>100</v>
      </c>
      <c r="C28" s="18">
        <v>100</v>
      </c>
      <c r="D28" s="18"/>
      <c r="E28" s="18">
        <f t="shared" si="0"/>
        <v>252000</v>
      </c>
      <c r="F28" s="18">
        <f t="shared" si="0"/>
        <v>252000</v>
      </c>
      <c r="G28" s="94"/>
      <c r="H28" s="98"/>
      <c r="I28" s="89"/>
      <c r="J28" s="91"/>
    </row>
    <row r="29" spans="1:10" x14ac:dyDescent="0.25">
      <c r="A29" s="84" t="s">
        <v>48</v>
      </c>
      <c r="B29" s="18">
        <v>150</v>
      </c>
      <c r="C29" s="18"/>
      <c r="D29" s="18"/>
      <c r="E29" s="18">
        <f t="shared" si="0"/>
        <v>378000</v>
      </c>
      <c r="F29" s="18">
        <f t="shared" si="0"/>
        <v>0</v>
      </c>
      <c r="G29" s="94"/>
      <c r="H29" s="98"/>
      <c r="I29" s="89"/>
      <c r="J29" s="91"/>
    </row>
    <row r="30" spans="1:10" x14ac:dyDescent="0.25">
      <c r="A30" s="84" t="s">
        <v>49</v>
      </c>
      <c r="B30" s="18">
        <v>150</v>
      </c>
      <c r="C30" s="18"/>
      <c r="D30" s="18"/>
      <c r="E30" s="18">
        <f t="shared" si="0"/>
        <v>378000</v>
      </c>
      <c r="F30" s="18"/>
      <c r="G30" s="94"/>
      <c r="H30" s="98"/>
      <c r="I30" s="89"/>
      <c r="J30" s="91"/>
    </row>
    <row r="31" spans="1:10" ht="18.75" x14ac:dyDescent="0.3">
      <c r="A31" s="84" t="s">
        <v>13</v>
      </c>
      <c r="B31" s="76">
        <f>SUM(B4:B30)</f>
        <v>5985</v>
      </c>
      <c r="C31" s="76">
        <f>SUM(C4:C29)</f>
        <v>5030</v>
      </c>
      <c r="D31" s="76">
        <f>SUM(D4:D23)</f>
        <v>890</v>
      </c>
      <c r="E31" s="78">
        <f t="shared" si="0"/>
        <v>15082200</v>
      </c>
      <c r="F31" s="78">
        <f t="shared" si="0"/>
        <v>12675600</v>
      </c>
      <c r="G31" s="95">
        <f t="shared" si="0"/>
        <v>2242800</v>
      </c>
      <c r="H31" s="101">
        <f>SUM(E31:G31)</f>
        <v>30000600</v>
      </c>
      <c r="I31" s="47"/>
      <c r="J31" s="91"/>
    </row>
    <row r="32" spans="1:10" x14ac:dyDescent="0.25">
      <c r="I32" s="91"/>
    </row>
    <row r="33" spans="5:11" x14ac:dyDescent="0.25">
      <c r="E33" s="72"/>
      <c r="H33" s="28"/>
      <c r="I33" s="91"/>
    </row>
    <row r="34" spans="5:11" x14ac:dyDescent="0.25">
      <c r="H34" s="72">
        <f>H33/2520</f>
        <v>0</v>
      </c>
      <c r="I34" s="92"/>
    </row>
    <row r="35" spans="5:11" x14ac:dyDescent="0.25">
      <c r="I35" s="91"/>
    </row>
    <row r="36" spans="5:11" x14ac:dyDescent="0.25">
      <c r="I36" s="91"/>
    </row>
    <row r="37" spans="5:11" x14ac:dyDescent="0.25">
      <c r="I37" s="91"/>
    </row>
    <row r="38" spans="5:11" x14ac:dyDescent="0.25">
      <c r="I38" s="91"/>
    </row>
    <row r="39" spans="5:11" x14ac:dyDescent="0.25">
      <c r="I39" s="91"/>
    </row>
    <row r="40" spans="5:11" x14ac:dyDescent="0.25">
      <c r="G40" t="s">
        <v>41</v>
      </c>
      <c r="I40" s="91"/>
    </row>
    <row r="41" spans="5:11" x14ac:dyDescent="0.25">
      <c r="I41" s="91"/>
    </row>
    <row r="42" spans="5:11" x14ac:dyDescent="0.25">
      <c r="G42" s="93" t="s">
        <v>41</v>
      </c>
      <c r="I42" s="91"/>
    </row>
    <row r="43" spans="5:11" x14ac:dyDescent="0.25">
      <c r="G43" s="72" t="s">
        <v>41</v>
      </c>
      <c r="I43" s="91"/>
    </row>
    <row r="44" spans="5:11" x14ac:dyDescent="0.25">
      <c r="I44" s="91"/>
    </row>
    <row r="45" spans="5:11" x14ac:dyDescent="0.25">
      <c r="I45" s="91"/>
    </row>
    <row r="46" spans="5:11" x14ac:dyDescent="0.25">
      <c r="I46" s="91"/>
      <c r="K46" t="s">
        <v>41</v>
      </c>
    </row>
    <row r="47" spans="5:11" x14ac:dyDescent="0.25">
      <c r="I47" s="91"/>
    </row>
    <row r="48" spans="5:11" x14ac:dyDescent="0.25">
      <c r="I48" s="91"/>
    </row>
    <row r="49" spans="9:9" x14ac:dyDescent="0.25">
      <c r="I49" s="91"/>
    </row>
    <row r="50" spans="9:9" x14ac:dyDescent="0.25">
      <c r="I50" s="91"/>
    </row>
    <row r="51" spans="9:9" x14ac:dyDescent="0.25">
      <c r="I51" s="91"/>
    </row>
    <row r="52" spans="9:9" x14ac:dyDescent="0.25">
      <c r="I52" s="91"/>
    </row>
    <row r="53" spans="9:9" x14ac:dyDescent="0.25">
      <c r="I53" s="91"/>
    </row>
    <row r="54" spans="9:9" x14ac:dyDescent="0.25">
      <c r="I54" s="91"/>
    </row>
    <row r="55" spans="9:9" x14ac:dyDescent="0.25">
      <c r="I55" s="91"/>
    </row>
    <row r="56" spans="9:9" x14ac:dyDescent="0.25">
      <c r="I56" s="91"/>
    </row>
    <row r="57" spans="9:9" x14ac:dyDescent="0.25">
      <c r="I57" s="91"/>
    </row>
    <row r="58" spans="9:9" x14ac:dyDescent="0.25">
      <c r="I58" s="91"/>
    </row>
    <row r="59" spans="9:9" x14ac:dyDescent="0.25">
      <c r="I59" s="91"/>
    </row>
  </sheetData>
  <mergeCells count="1">
    <mergeCell ref="C1:H1"/>
  </mergeCells>
  <pageMargins left="0.7" right="0.7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2021-12-16T10:53:33Z</dcterms:modified>
</cp:coreProperties>
</file>